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5.xml" ContentType="application/vnd.ms-excel.controlproperties+xml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Questa_cartella_di_lavoro" defaultThemeVersion="124226"/>
  <workbookProtection lockStructure="1"/>
  <bookViews>
    <workbookView xWindow="-120" yWindow="-120" windowWidth="23256" windowHeight="13176"/>
  </bookViews>
  <sheets>
    <sheet name="A4" sheetId="2" r:id="rId1"/>
    <sheet name="Foglio1" sheetId="3" state="hidden" r:id="rId2"/>
  </sheets>
  <definedNames>
    <definedName name="_xlnm.Print_Area" localSheetId="0">'A4'!$A$1:$G$17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2"/>
  <c r="F13"/>
  <c r="F14"/>
  <c r="F15"/>
  <c r="F16"/>
  <c r="F17"/>
  <c r="F18"/>
  <c r="F19"/>
  <c r="F20"/>
  <c r="F21"/>
  <c r="L7"/>
  <c r="N7" s="1"/>
  <c r="F22"/>
  <c r="L6"/>
  <c r="N6" s="1"/>
  <c r="O6" s="1"/>
  <c r="L5"/>
  <c r="N5" s="1"/>
  <c r="L4"/>
  <c r="N4" s="1"/>
  <c r="L8"/>
  <c r="N8" s="1"/>
  <c r="O8" l="1"/>
  <c r="O5"/>
  <c r="G15" l="1"/>
  <c r="G16"/>
  <c r="G17"/>
  <c r="G18"/>
  <c r="G19"/>
  <c r="G20"/>
  <c r="G21"/>
  <c r="G14"/>
  <c r="G13"/>
  <c r="G12"/>
  <c r="G11"/>
  <c r="F11"/>
  <c r="E22"/>
  <c r="G22" l="1"/>
</calcChain>
</file>

<file path=xl/sharedStrings.xml><?xml version="1.0" encoding="utf-8"?>
<sst xmlns="http://schemas.openxmlformats.org/spreadsheetml/2006/main" count="26" uniqueCount="25">
  <si>
    <t>CIG</t>
  </si>
  <si>
    <t>Importo posto a base di gara</t>
  </si>
  <si>
    <t>Quota stazioni appaltanti</t>
  </si>
  <si>
    <t>Quota operatori economici</t>
  </si>
  <si>
    <t>Inferiore a € 40.000</t>
  </si>
  <si>
    <t>Uguale o maggiore a € 40.000 e inferiore a € 150.000</t>
  </si>
  <si>
    <t>Uguale o maggiore a € 150.000 e inferiore a € 300.000</t>
  </si>
  <si>
    <t>Uguale o maggiore a € 300.000 e inferiore a € 500.000</t>
  </si>
  <si>
    <t>Uguale o maggiore a € 500.000 e inferiore a € 800.000</t>
  </si>
  <si>
    <t>Uguale o maggiore a € 800.000 e inferiore a € 1.000.000</t>
  </si>
  <si>
    <t>Uguale o maggiore a € 1.000.000,00 e inferiore a</t>
  </si>
  <si>
    <t>Uguale o maggiore a € 5.000.000 e inferiore a</t>
  </si>
  <si>
    <t>Uguale o maggiore a € 20.000.000</t>
  </si>
  <si>
    <t>UNI CEI ISO9000</t>
  </si>
  <si>
    <t>PMI</t>
  </si>
  <si>
    <t>UNI ISO 45001</t>
  </si>
  <si>
    <t>LOTTO</t>
  </si>
  <si>
    <t>GARANZIA RIDOTTA</t>
  </si>
  <si>
    <t>IMPORTO A BASE DI GARA</t>
  </si>
  <si>
    <t>GARANZIA</t>
  </si>
  <si>
    <t>"SI" PER I LOTTI PER I QUALI SI PARTECIPA</t>
  </si>
  <si>
    <t>CERTIFICAZIONI</t>
  </si>
  <si>
    <t>Fideiussione, emessa e firmata digitalmente, gestita con piattaforme tecnologiche di cui art. 106 co. 3 Codice</t>
  </si>
  <si>
    <t>Certificazione Ambientale UNI
EN ISO14001</t>
  </si>
  <si>
    <r>
      <rPr>
        <sz val="16"/>
        <color theme="0"/>
        <rFont val="Garamond"/>
        <family val="1"/>
      </rPr>
      <t>…...............</t>
    </r>
    <r>
      <rPr>
        <b/>
        <sz val="16"/>
        <color theme="0"/>
        <rFont val="Garamond"/>
        <family val="1"/>
      </rPr>
      <t xml:space="preserve">
</t>
    </r>
    <r>
      <rPr>
        <b/>
        <sz val="18"/>
        <color theme="0"/>
        <rFont val="Garamond"/>
        <family val="1"/>
      </rPr>
      <t>ALLEGATO "L" - CIG-CAUZIONE</t>
    </r>
  </si>
</sst>
</file>

<file path=xl/styles.xml><?xml version="1.0" encoding="utf-8"?>
<styleSheet xmlns="http://schemas.openxmlformats.org/spreadsheetml/2006/main">
  <numFmts count="4">
    <numFmt numFmtId="164" formatCode="&quot;€&quot;\ #,##0.00;[Red]\-&quot;€&quot;\ #,##0.00"/>
    <numFmt numFmtId="165" formatCode="_-&quot;€&quot;\ * #,##0.00_-;\-&quot;€&quot;\ * #,##0.00_-;_-&quot;€&quot;\ * &quot;-&quot;??_-;_-@_-"/>
    <numFmt numFmtId="166" formatCode="#,##0.00000"/>
    <numFmt numFmtId="167" formatCode="0.00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Garamond"/>
      <family val="1"/>
    </font>
    <font>
      <b/>
      <sz val="12"/>
      <name val="Garamond"/>
      <family val="1"/>
    </font>
    <font>
      <b/>
      <sz val="11"/>
      <name val="Garamond"/>
      <family val="1"/>
    </font>
    <font>
      <sz val="12"/>
      <name val="Garamond"/>
      <family val="1"/>
    </font>
    <font>
      <sz val="20"/>
      <color theme="0"/>
      <name val="Garamond"/>
      <family val="1"/>
    </font>
    <font>
      <sz val="16"/>
      <color theme="0"/>
      <name val="Garamond"/>
      <family val="1"/>
    </font>
    <font>
      <b/>
      <sz val="16"/>
      <color theme="0"/>
      <name val="Garamond"/>
      <family val="1"/>
    </font>
    <font>
      <b/>
      <sz val="18"/>
      <color theme="0"/>
      <name val="Garamond"/>
      <family val="1"/>
    </font>
    <font>
      <sz val="14"/>
      <color theme="0"/>
      <name val="Garamond"/>
      <family val="1"/>
    </font>
    <font>
      <sz val="8"/>
      <name val="Calibri"/>
      <family val="2"/>
      <scheme val="minor"/>
    </font>
    <font>
      <sz val="11"/>
      <color theme="1"/>
      <name val="Garamond"/>
      <family val="1"/>
    </font>
    <font>
      <b/>
      <sz val="10"/>
      <name val="Garamond"/>
      <family val="1"/>
    </font>
    <font>
      <b/>
      <sz val="10"/>
      <color theme="0"/>
      <name val="Garamond"/>
      <family val="1"/>
    </font>
    <font>
      <b/>
      <sz val="9"/>
      <color theme="0"/>
      <name val="Garamond"/>
      <family val="1"/>
    </font>
    <font>
      <b/>
      <sz val="16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 wrapText="1"/>
    </xf>
    <xf numFmtId="165" fontId="0" fillId="0" borderId="0" xfId="47" applyFont="1" applyAlignment="1">
      <alignment vertical="center" wrapText="1"/>
    </xf>
    <xf numFmtId="0" fontId="5" fillId="0" borderId="0" xfId="0" applyFont="1" applyAlignment="1" applyProtection="1">
      <alignment horizontal="center" wrapText="1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Alignment="1" applyProtection="1">
      <alignment horizontal="center" wrapText="1"/>
      <protection hidden="1"/>
    </xf>
    <xf numFmtId="9" fontId="5" fillId="0" borderId="0" xfId="48" applyFont="1" applyAlignment="1" applyProtection="1">
      <alignment horizontal="center" wrapText="1"/>
      <protection hidden="1"/>
    </xf>
    <xf numFmtId="0" fontId="17" fillId="0" borderId="0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Fill="1" applyBorder="1" applyAlignment="1" applyProtection="1">
      <alignment horizontal="center" vertical="center" wrapText="1"/>
      <protection hidden="1"/>
    </xf>
    <xf numFmtId="166" fontId="18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wrapText="1"/>
      <protection hidden="1"/>
    </xf>
    <xf numFmtId="0" fontId="7" fillId="0" borderId="0" xfId="0" quotePrefix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165" fontId="8" fillId="0" borderId="0" xfId="47" applyFont="1" applyFill="1" applyBorder="1" applyAlignment="1" applyProtection="1">
      <alignment horizontal="center" vertical="center" wrapText="1"/>
      <protection hidden="1"/>
    </xf>
    <xf numFmtId="165" fontId="5" fillId="0" borderId="0" xfId="47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Protection="1">
      <protection hidden="1"/>
    </xf>
    <xf numFmtId="0" fontId="5" fillId="0" borderId="0" xfId="0" applyFont="1" applyFill="1" applyAlignment="1" applyProtection="1">
      <alignment wrapText="1"/>
      <protection hidden="1"/>
    </xf>
    <xf numFmtId="49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wrapText="1"/>
      <protection hidden="1"/>
    </xf>
    <xf numFmtId="165" fontId="5" fillId="0" borderId="0" xfId="0" applyNumberFormat="1" applyFont="1" applyAlignment="1" applyProtection="1">
      <alignment wrapText="1"/>
      <protection hidden="1"/>
    </xf>
    <xf numFmtId="0" fontId="15" fillId="0" borderId="0" xfId="0" applyFont="1" applyBorder="1" applyAlignment="1" applyProtection="1">
      <alignment horizontal="center"/>
      <protection locked="0" hidden="1"/>
    </xf>
    <xf numFmtId="0" fontId="7" fillId="0" borderId="0" xfId="0" applyFont="1" applyFill="1" applyBorder="1" applyAlignment="1" applyProtection="1">
      <alignment horizontal="center" vertical="center" wrapText="1"/>
      <protection locked="0" hidden="1"/>
    </xf>
    <xf numFmtId="165" fontId="8" fillId="0" borderId="0" xfId="47" applyFont="1" applyFill="1" applyBorder="1" applyAlignment="1" applyProtection="1">
      <alignment horizontal="center" vertical="center" wrapText="1"/>
      <protection locked="0" hidden="1"/>
    </xf>
    <xf numFmtId="0" fontId="7" fillId="0" borderId="0" xfId="0" applyFont="1" applyFill="1" applyAlignment="1" applyProtection="1">
      <alignment horizontal="center" vertical="center" wrapText="1"/>
      <protection locked="0" hidden="1"/>
    </xf>
    <xf numFmtId="0" fontId="15" fillId="0" borderId="6" xfId="0" applyFont="1" applyBorder="1" applyAlignment="1" applyProtection="1">
      <alignment horizontal="center"/>
      <protection locked="0" hidden="1"/>
    </xf>
    <xf numFmtId="0" fontId="15" fillId="0" borderId="9" xfId="0" applyFont="1" applyBorder="1" applyAlignment="1" applyProtection="1">
      <alignment horizontal="center"/>
      <protection locked="0" hidden="1"/>
    </xf>
    <xf numFmtId="0" fontId="5" fillId="0" borderId="0" xfId="0" applyFont="1" applyFill="1" applyAlignment="1" applyProtection="1">
      <alignment horizontal="center" wrapText="1"/>
      <protection locked="0" hidden="1"/>
    </xf>
    <xf numFmtId="165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165" fontId="8" fillId="0" borderId="0" xfId="0" applyNumberFormat="1" applyFont="1" applyFill="1" applyBorder="1" applyAlignment="1" applyProtection="1">
      <alignment horizontal="center" vertical="center" wrapText="1"/>
      <protection hidden="1"/>
    </xf>
    <xf numFmtId="167" fontId="6" fillId="0" borderId="7" xfId="0" applyNumberFormat="1" applyFont="1" applyBorder="1" applyAlignment="1" applyProtection="1">
      <alignment horizontal="center" vertical="center" wrapText="1"/>
      <protection hidden="1"/>
    </xf>
    <xf numFmtId="167" fontId="6" fillId="0" borderId="8" xfId="0" applyNumberFormat="1" applyFont="1" applyBorder="1" applyAlignment="1" applyProtection="1">
      <alignment horizontal="center" vertical="center" wrapText="1"/>
      <protection hidden="1"/>
    </xf>
    <xf numFmtId="0" fontId="17" fillId="2" borderId="1" xfId="0" applyFont="1" applyFill="1" applyBorder="1" applyAlignment="1" applyProtection="1">
      <alignment horizontal="center" vertical="center" wrapText="1"/>
      <protection hidden="1"/>
    </xf>
    <xf numFmtId="0" fontId="16" fillId="2" borderId="2" xfId="0" applyFont="1" applyFill="1" applyBorder="1" applyAlignment="1" applyProtection="1">
      <alignment horizontal="center" vertical="center" wrapText="1"/>
      <protection hidden="1"/>
    </xf>
    <xf numFmtId="0" fontId="16" fillId="2" borderId="4" xfId="0" applyFont="1" applyFill="1" applyBorder="1" applyAlignment="1" applyProtection="1">
      <alignment horizontal="center" vertical="center" wrapText="1"/>
      <protection hidden="1"/>
    </xf>
    <xf numFmtId="0" fontId="19" fillId="3" borderId="10" xfId="0" applyFont="1" applyFill="1" applyBorder="1" applyAlignment="1" applyProtection="1">
      <alignment horizontal="center" vertical="center" wrapText="1"/>
      <protection hidden="1"/>
    </xf>
    <xf numFmtId="0" fontId="19" fillId="3" borderId="11" xfId="0" applyFont="1" applyFill="1" applyBorder="1" applyAlignment="1" applyProtection="1">
      <alignment horizontal="center" vertical="center" wrapText="1"/>
      <protection hidden="1"/>
    </xf>
    <xf numFmtId="0" fontId="19" fillId="3" borderId="12" xfId="0" applyFont="1" applyFill="1" applyBorder="1" applyAlignment="1" applyProtection="1">
      <alignment horizontal="center" vertical="center" wrapText="1"/>
      <protection hidden="1"/>
    </xf>
    <xf numFmtId="167" fontId="6" fillId="0" borderId="5" xfId="0" applyNumberFormat="1" applyFont="1" applyBorder="1" applyAlignment="1" applyProtection="1">
      <alignment horizontal="center" vertical="center" wrapText="1"/>
      <protection hidden="1"/>
    </xf>
    <xf numFmtId="167" fontId="6" fillId="0" borderId="3" xfId="0" applyNumberFormat="1" applyFont="1" applyBorder="1" applyAlignment="1" applyProtection="1">
      <alignment horizontal="center" vertical="center" wrapText="1"/>
      <protection hidden="1"/>
    </xf>
  </cellXfs>
  <cellStyles count="49">
    <cellStyle name="Normale" xfId="0" builtinId="0"/>
    <cellStyle name="Normale 10" xfId="1"/>
    <cellStyle name="Normale 11" xfId="11"/>
    <cellStyle name="Normale 12" xfId="12"/>
    <cellStyle name="Normale 13" xfId="13"/>
    <cellStyle name="Normale 14" xfId="14"/>
    <cellStyle name="Normale 15" xfId="5"/>
    <cellStyle name="Normale 16" xfId="8"/>
    <cellStyle name="Normale 17" xfId="15"/>
    <cellStyle name="Normale 18" xfId="16"/>
    <cellStyle name="Normale 2" xfId="2"/>
    <cellStyle name="Normale 2 2" xfId="46"/>
    <cellStyle name="Normale 20" xfId="17"/>
    <cellStyle name="Normale 21" xfId="4"/>
    <cellStyle name="Normale 22" xfId="18"/>
    <cellStyle name="Normale 25" xfId="19"/>
    <cellStyle name="Normale 26" xfId="20"/>
    <cellStyle name="Normale 27" xfId="21"/>
    <cellStyle name="Normale 28" xfId="22"/>
    <cellStyle name="Normale 29" xfId="23"/>
    <cellStyle name="Normale 3" xfId="3"/>
    <cellStyle name="Normale 30" xfId="24"/>
    <cellStyle name="Normale 31" xfId="25"/>
    <cellStyle name="Normale 32" xfId="26"/>
    <cellStyle name="Normale 33" xfId="27"/>
    <cellStyle name="Normale 34" xfId="28"/>
    <cellStyle name="Normale 35" xfId="29"/>
    <cellStyle name="Normale 36" xfId="30"/>
    <cellStyle name="Normale 37" xfId="31"/>
    <cellStyle name="Normale 38" xfId="32"/>
    <cellStyle name="Normale 39" xfId="33"/>
    <cellStyle name="Normale 40" xfId="34"/>
    <cellStyle name="Normale 41" xfId="35"/>
    <cellStyle name="Normale 42" xfId="36"/>
    <cellStyle name="Normale 44" xfId="37"/>
    <cellStyle name="Normale 45" xfId="38"/>
    <cellStyle name="Normale 46" xfId="39"/>
    <cellStyle name="Normale 47" xfId="40"/>
    <cellStyle name="Normale 48" xfId="41"/>
    <cellStyle name="Normale 49" xfId="42"/>
    <cellStyle name="Normale 5" xfId="6"/>
    <cellStyle name="Normale 51" xfId="44"/>
    <cellStyle name="Normale 52" xfId="45"/>
    <cellStyle name="Normale 54" xfId="43"/>
    <cellStyle name="Normale 7" xfId="7"/>
    <cellStyle name="Normale 8" xfId="9"/>
    <cellStyle name="Normale 9" xfId="10"/>
    <cellStyle name="Percentuale" xfId="48" builtinId="5"/>
    <cellStyle name="Valuta" xfId="47" builtinId="4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aramond"/>
        <scheme val="none"/>
      </font>
      <numFmt numFmtId="165" formatCode="_-&quot;€&quot;\ * #,##0.00_-;\-&quot;€&quot;\ * #,##0.00_-;_-&quot;€&quot;\ 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/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aramond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aramond"/>
        <scheme val="none"/>
      </font>
      <numFmt numFmtId="165" formatCode="_-&quot;€&quot;\ * #,##0.00_-;\-&quot;€&quot;\ * #,##0.00_-;_-&quot;€&quot;\ 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/>
        <right/>
        <top/>
        <bottom/>
      </border>
      <protection locked="1" hidden="1"/>
    </dxf>
    <dxf>
      <font>
        <b val="0"/>
        <strike val="0"/>
        <outline val="0"/>
        <shadow val="0"/>
        <u val="none"/>
        <vertAlign val="baseline"/>
        <color auto="1"/>
        <name val="Garamond"/>
        <scheme val="none"/>
      </font>
      <fill>
        <patternFill patternType="none">
          <fgColor indexed="64"/>
          <bgColor auto="1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aramond"/>
        <scheme val="none"/>
      </font>
      <numFmt numFmtId="165" formatCode="_-&quot;€&quot;\ * #,##0.00_-;\-&quot;€&quot;\ * #,##0.00_-;_-&quot;€&quot;\ 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/>
        <right/>
        <top/>
        <bottom/>
      </border>
      <protection locked="1" hidden="1"/>
    </dxf>
    <dxf>
      <font>
        <b val="0"/>
        <strike val="0"/>
        <outline val="0"/>
        <shadow val="0"/>
        <u val="none"/>
        <vertAlign val="baseline"/>
        <color auto="1"/>
        <name val="Garamond"/>
        <scheme val="none"/>
      </font>
      <fill>
        <patternFill patternType="none">
          <fgColor indexed="64"/>
          <bgColor auto="1"/>
        </patternFill>
      </fill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aramond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/>
        <right/>
        <top/>
        <bottom/>
      </border>
      <protection locked="1" hidden="1"/>
    </dxf>
    <dxf>
      <font>
        <b/>
        <strike val="0"/>
        <outline val="0"/>
        <shadow val="0"/>
        <u val="none"/>
        <vertAlign val="baseline"/>
        <sz val="11"/>
        <color auto="1"/>
        <name val="Garamond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aramond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/>
        <right/>
        <top/>
        <bottom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aramond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aramond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/>
        <right/>
        <top/>
        <bottom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aramond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color auto="1"/>
        <name val="Garamond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Garamond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protection locked="1" hidden="1"/>
    </dxf>
    <dxf>
      <font>
        <b/>
        <strike val="0"/>
        <outline val="0"/>
        <shadow val="0"/>
        <u val="none"/>
        <vertAlign val="baseline"/>
        <sz val="9"/>
        <color theme="0"/>
        <name val="Garamond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</dxfs>
  <tableStyles count="0" defaultTableStyle="TableStyleMedium2" defaultPivotStyle="PivotStyleLight16"/>
  <colors>
    <mruColors>
      <color rgb="FFFFFFFF"/>
      <color rgb="FF235F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fmlaLink="$I$4" lockText="1" noThreeD="1"/>
</file>

<file path=xl/ctrlProps/ctrlProp2.xml><?xml version="1.0" encoding="utf-8"?>
<formControlPr xmlns="http://schemas.microsoft.com/office/spreadsheetml/2009/9/main" objectType="CheckBox" fmlaLink="$I$5" lockText="1" noThreeD="1"/>
</file>

<file path=xl/ctrlProps/ctrlProp3.xml><?xml version="1.0" encoding="utf-8"?>
<formControlPr xmlns="http://schemas.microsoft.com/office/spreadsheetml/2009/9/main" objectType="CheckBox" fmlaLink="$I$6" lockText="1" noThreeD="1"/>
</file>

<file path=xl/ctrlProps/ctrlProp4.xml><?xml version="1.0" encoding="utf-8"?>
<formControlPr xmlns="http://schemas.microsoft.com/office/spreadsheetml/2009/9/main" objectType="CheckBox" fmlaLink="$I$8" lockText="1" noThreeD="1"/>
</file>

<file path=xl/ctrlProps/ctrlProp5.xml><?xml version="1.0" encoding="utf-8"?>
<formControlPr xmlns="http://schemas.microsoft.com/office/spreadsheetml/2009/9/main" objectType="CheckBox" fmlaLink="$I$7" lockText="1" noThreeD="1"/>
</file>

<file path=xl/tables/table1.xml><?xml version="1.0" encoding="utf-8"?>
<table xmlns="http://schemas.openxmlformats.org/spreadsheetml/2006/main" id="1" name="Tabella1" displayName="Tabella1" ref="B10:G22" totalsRowCount="1" headerRowDxfId="14" dataDxfId="13" totalsRowDxfId="12">
  <tableColumns count="6">
    <tableColumn id="1" name="&quot;SI&quot; PER I LOTTI PER I QUALI SI PARTECIPA" dataDxfId="11" totalsRowDxfId="10"/>
    <tableColumn id="11" name="LOTTO" dataDxfId="9" totalsRowDxfId="8"/>
    <tableColumn id="2" name="CIG" dataDxfId="7" totalsRowDxfId="6"/>
    <tableColumn id="4" name="IMPORTO A BASE DI GARA" totalsRowFunction="sum" dataDxfId="5" totalsRowDxfId="4"/>
    <tableColumn id="5" name="GARANZIA" totalsRowFunction="custom" dataDxfId="3" totalsRowDxfId="2">
      <calculatedColumnFormula>(Tabella1[[#This Row],[IMPORTO A BASE DI GARA]])*2%</calculatedColumnFormula>
      <totalsRowFormula>SUMIF(["SI" PER I LOTTI PER I QUALI SI PARTECIPA],"SI",[GARANZIA])</totalsRowFormula>
    </tableColumn>
    <tableColumn id="3" name="GARANZIA RIDOTTA" totalsRowFunction="custom" dataDxfId="1" totalsRowDxfId="0">
      <calculatedColumnFormula>IF(SUM($O$5:$O$8)&gt;0,Tabella1[[#This Row],[GARANZIA]]*(1-$O$5)*(1-$O$6)*(1-$O$8),0)</calculatedColumnFormula>
      <totalsRowFormula>SUMIF(["SI" PER I LOTTI PER I QUALI SI PARTECIPA],"SI",[GARANZIA RIDOTTA])</totalsRow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table" Target="../tables/table1.xml"/><Relationship Id="rId7" Type="http://schemas.openxmlformats.org/officeDocument/2006/relationships/ctrlProp" Target="../ctrlProps/ctrlProp4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>
    <pageSetUpPr fitToPage="1"/>
  </sheetPr>
  <dimension ref="A1:U24"/>
  <sheetViews>
    <sheetView showGridLines="0" tabSelected="1" topLeftCell="A7" zoomScaleNormal="100" zoomScaleSheetLayoutView="115" zoomScalePageLayoutView="70" workbookViewId="0">
      <selection activeCell="B1" sqref="B1:G1"/>
    </sheetView>
  </sheetViews>
  <sheetFormatPr defaultColWidth="9.109375" defaultRowHeight="14.4"/>
  <cols>
    <col min="1" max="1" width="3.109375" style="21" customWidth="1"/>
    <col min="2" max="2" width="16.44140625" style="21" bestFit="1" customWidth="1"/>
    <col min="3" max="3" width="15.6640625" style="21" customWidth="1"/>
    <col min="4" max="7" width="20.6640625" style="21" customWidth="1"/>
    <col min="8" max="8" width="1.44140625" style="21" customWidth="1"/>
    <col min="9" max="9" width="19.5546875" style="21" hidden="1" customWidth="1"/>
    <col min="10" max="15" width="9.109375" style="21" hidden="1" customWidth="1"/>
    <col min="16" max="16" width="9.109375" style="21" customWidth="1"/>
    <col min="17" max="16384" width="9.109375" style="21"/>
  </cols>
  <sheetData>
    <row r="1" spans="1:21" s="5" customFormat="1" ht="107.25" customHeight="1" thickBot="1">
      <c r="B1" s="34" t="s">
        <v>24</v>
      </c>
      <c r="C1" s="35"/>
      <c r="D1" s="35"/>
      <c r="E1" s="35"/>
      <c r="F1" s="35"/>
      <c r="G1" s="36"/>
    </row>
    <row r="2" spans="1:21" s="8" customFormat="1" ht="18.75" customHeight="1" thickBot="1">
      <c r="A2" s="6"/>
      <c r="B2" s="6"/>
      <c r="C2" s="6"/>
      <c r="D2" s="7"/>
      <c r="E2" s="7"/>
      <c r="F2" s="7"/>
      <c r="G2" s="7"/>
      <c r="H2" s="6"/>
    </row>
    <row r="3" spans="1:21" s="8" customFormat="1" ht="21">
      <c r="C3" s="37" t="s">
        <v>21</v>
      </c>
      <c r="D3" s="38"/>
      <c r="E3" s="38"/>
      <c r="F3" s="39"/>
      <c r="G3" s="7"/>
    </row>
    <row r="4" spans="1:21" s="8" customFormat="1" ht="34.5" customHeight="1">
      <c r="C4" s="40" t="s">
        <v>13</v>
      </c>
      <c r="D4" s="41"/>
      <c r="E4" s="41"/>
      <c r="F4" s="27"/>
      <c r="G4" s="7"/>
      <c r="I4" s="29" t="b">
        <v>0</v>
      </c>
      <c r="L4" s="5">
        <f t="shared" ref="L4:L5" si="0">IF(I4=TRUE,1,0)</f>
        <v>0</v>
      </c>
      <c r="M4" s="9">
        <v>0.3</v>
      </c>
      <c r="N4" s="5">
        <f>L4*M4</f>
        <v>0</v>
      </c>
      <c r="O4" s="5"/>
    </row>
    <row r="5" spans="1:21" s="8" customFormat="1" ht="34.5" customHeight="1">
      <c r="C5" s="40" t="s">
        <v>14</v>
      </c>
      <c r="D5" s="41"/>
      <c r="E5" s="41"/>
      <c r="F5" s="27"/>
      <c r="G5" s="7"/>
      <c r="I5" s="29" t="b">
        <v>0</v>
      </c>
      <c r="L5" s="5">
        <f t="shared" si="0"/>
        <v>0</v>
      </c>
      <c r="M5" s="9">
        <v>0.5</v>
      </c>
      <c r="N5" s="5">
        <f t="shared" ref="N5:N8" si="1">L5*M5</f>
        <v>0</v>
      </c>
      <c r="O5" s="5">
        <f>MAX(N4:N5)</f>
        <v>0</v>
      </c>
      <c r="R5" s="9"/>
      <c r="S5" s="9"/>
      <c r="T5" s="9"/>
      <c r="U5" s="9"/>
    </row>
    <row r="6" spans="1:21" s="8" customFormat="1" ht="34.5" customHeight="1">
      <c r="C6" s="40" t="s">
        <v>22</v>
      </c>
      <c r="D6" s="41"/>
      <c r="E6" s="41"/>
      <c r="F6" s="27"/>
      <c r="G6" s="7"/>
      <c r="I6" s="29" t="b">
        <v>0</v>
      </c>
      <c r="L6" s="5">
        <f>IF(I6=TRUE,1,0)</f>
        <v>0</v>
      </c>
      <c r="M6" s="9">
        <v>0.1</v>
      </c>
      <c r="N6" s="5">
        <f>L6*M6</f>
        <v>0</v>
      </c>
      <c r="O6" s="8">
        <f>N6</f>
        <v>0</v>
      </c>
      <c r="R6" s="5"/>
      <c r="S6" s="5"/>
      <c r="T6" s="5"/>
      <c r="U6" s="5"/>
    </row>
    <row r="7" spans="1:21" s="8" customFormat="1" ht="34.5" customHeight="1">
      <c r="C7" s="40" t="s">
        <v>23</v>
      </c>
      <c r="D7" s="41"/>
      <c r="E7" s="41"/>
      <c r="F7" s="27"/>
      <c r="G7" s="7"/>
      <c r="I7" s="29" t="b">
        <v>0</v>
      </c>
      <c r="L7" s="5">
        <f t="shared" ref="L7" si="2">IF(I7=TRUE,1,0)</f>
        <v>0</v>
      </c>
      <c r="M7" s="9">
        <v>0.2</v>
      </c>
      <c r="N7" s="5">
        <f t="shared" ref="N7" si="3">L7*M7</f>
        <v>0</v>
      </c>
      <c r="R7" s="5"/>
      <c r="S7" s="5"/>
      <c r="T7" s="5"/>
      <c r="U7" s="5"/>
    </row>
    <row r="8" spans="1:21" s="8" customFormat="1" ht="34.5" customHeight="1" thickBot="1">
      <c r="C8" s="32" t="s">
        <v>15</v>
      </c>
      <c r="D8" s="33"/>
      <c r="E8" s="33"/>
      <c r="F8" s="28"/>
      <c r="G8" s="7"/>
      <c r="I8" s="29" t="b">
        <v>0</v>
      </c>
      <c r="L8" s="5">
        <f>IF(I8=TRUE,1,0)</f>
        <v>0</v>
      </c>
      <c r="M8" s="9">
        <v>0.2</v>
      </c>
      <c r="N8" s="5">
        <f t="shared" si="1"/>
        <v>0</v>
      </c>
      <c r="O8" s="5">
        <f>MAX(N7:N8)</f>
        <v>0</v>
      </c>
      <c r="R8" s="5"/>
      <c r="T8" s="5"/>
    </row>
    <row r="9" spans="1:21" s="5" customFormat="1"/>
    <row r="10" spans="1:21" s="13" customFormat="1" ht="68.25" customHeight="1">
      <c r="A10" s="10" t="s">
        <v>20</v>
      </c>
      <c r="B10" s="11" t="s">
        <v>20</v>
      </c>
      <c r="C10" s="11" t="s">
        <v>16</v>
      </c>
      <c r="D10" s="11" t="s">
        <v>0</v>
      </c>
      <c r="E10" s="11" t="s">
        <v>18</v>
      </c>
      <c r="F10" s="12" t="s">
        <v>19</v>
      </c>
      <c r="G10" s="11" t="s">
        <v>17</v>
      </c>
      <c r="H10" s="10"/>
    </row>
    <row r="11" spans="1:21" s="13" customFormat="1" ht="15.6">
      <c r="A11" s="14"/>
      <c r="B11" s="23"/>
      <c r="C11" s="24"/>
      <c r="D11" s="24"/>
      <c r="E11" s="25"/>
      <c r="F11" s="16">
        <f>(Tabella1[[#This Row],[IMPORTO A BASE DI GARA]])*2%</f>
        <v>0</v>
      </c>
      <c r="G11" s="17">
        <f>IF(SUM($O$5:$O$8)&gt;0,Tabella1[[#This Row],[GARANZIA]]*(1-$O$5)*(1-$O$6)*(1-$O$8),0)</f>
        <v>0</v>
      </c>
      <c r="H11" s="14"/>
    </row>
    <row r="12" spans="1:21" s="13" customFormat="1" ht="15.6">
      <c r="A12" s="14"/>
      <c r="B12" s="23"/>
      <c r="C12" s="24"/>
      <c r="D12" s="24"/>
      <c r="E12" s="25"/>
      <c r="F12" s="16">
        <f>(Tabella1[[#This Row],[IMPORTO A BASE DI GARA]])*2%</f>
        <v>0</v>
      </c>
      <c r="G12" s="17">
        <f>IF(SUM($O$5:$O$8)&gt;0,Tabella1[[#This Row],[GARANZIA]]*(1-$O$5)*(1-$O$6)*(1-$O$8),0)</f>
        <v>0</v>
      </c>
      <c r="H12" s="14"/>
    </row>
    <row r="13" spans="1:21" s="13" customFormat="1" ht="15.6">
      <c r="A13" s="14"/>
      <c r="B13" s="23"/>
      <c r="C13" s="24"/>
      <c r="D13" s="24"/>
      <c r="E13" s="25"/>
      <c r="F13" s="16">
        <f>(Tabella1[[#This Row],[IMPORTO A BASE DI GARA]])*2%</f>
        <v>0</v>
      </c>
      <c r="G13" s="17">
        <f>IF(SUM($O$5:$O$8)&gt;0,Tabella1[[#This Row],[GARANZIA]]*(1-$O$5)*(1-$O$6)*(1-$O$8),0)</f>
        <v>0</v>
      </c>
      <c r="H13" s="14"/>
    </row>
    <row r="14" spans="1:21" s="13" customFormat="1" ht="15.6">
      <c r="A14" s="14"/>
      <c r="B14" s="23"/>
      <c r="C14" s="24"/>
      <c r="D14" s="24"/>
      <c r="E14" s="25"/>
      <c r="F14" s="16">
        <f>(Tabella1[[#This Row],[IMPORTO A BASE DI GARA]])*2%</f>
        <v>0</v>
      </c>
      <c r="G14" s="17">
        <f>IF(SUM($O$5:$O$8)&gt;0,Tabella1[[#This Row],[GARANZIA]]*(1-$O$5)*(1-$O$6)*(1-$O$8),0)</f>
        <v>0</v>
      </c>
      <c r="H14" s="14"/>
    </row>
    <row r="15" spans="1:21" s="13" customFormat="1" ht="15.6">
      <c r="A15" s="14"/>
      <c r="B15" s="23"/>
      <c r="C15" s="24"/>
      <c r="D15" s="24"/>
      <c r="E15" s="25"/>
      <c r="F15" s="16">
        <f>(Tabella1[[#This Row],[IMPORTO A BASE DI GARA]])*2%</f>
        <v>0</v>
      </c>
      <c r="G15" s="17">
        <f>IF(SUM($O$5:$O$8)&gt;0,Tabella1[[#This Row],[GARANZIA]]*(1-$O$5)*(1-$O$6)*(1-$O$8),0)</f>
        <v>0</v>
      </c>
      <c r="H15" s="14"/>
    </row>
    <row r="16" spans="1:21" s="13" customFormat="1" ht="15.6">
      <c r="A16" s="14"/>
      <c r="B16" s="23"/>
      <c r="C16" s="24"/>
      <c r="D16" s="24"/>
      <c r="E16" s="25"/>
      <c r="F16" s="16">
        <f>(Tabella1[[#This Row],[IMPORTO A BASE DI GARA]])*2%</f>
        <v>0</v>
      </c>
      <c r="G16" s="17">
        <f>IF(SUM($O$5:$O$8)&gt;0,Tabella1[[#This Row],[GARANZIA]]*(1-$O$5)*(1-$O$6)*(1-$O$8),0)</f>
        <v>0</v>
      </c>
      <c r="H16" s="14"/>
    </row>
    <row r="17" spans="1:8" s="19" customFormat="1" ht="15.6">
      <c r="A17" s="18"/>
      <c r="B17" s="23"/>
      <c r="C17" s="24"/>
      <c r="D17" s="26"/>
      <c r="E17" s="25"/>
      <c r="F17" s="16">
        <f>(Tabella1[[#This Row],[IMPORTO A BASE DI GARA]])*2%</f>
        <v>0</v>
      </c>
      <c r="G17" s="17">
        <f>IF(SUM($O$5:$O$8)&gt;0,Tabella1[[#This Row],[GARANZIA]]*(1-$O$5)*(1-$O$6)*(1-$O$8),0)</f>
        <v>0</v>
      </c>
      <c r="H17" s="18"/>
    </row>
    <row r="18" spans="1:8" s="19" customFormat="1" ht="15.6">
      <c r="B18" s="23"/>
      <c r="C18" s="24"/>
      <c r="D18" s="26"/>
      <c r="E18" s="25"/>
      <c r="F18" s="16">
        <f>(Tabella1[[#This Row],[IMPORTO A BASE DI GARA]])*2%</f>
        <v>0</v>
      </c>
      <c r="G18" s="17">
        <f>IF(SUM($O$5:$O$8)&gt;0,Tabella1[[#This Row],[GARANZIA]]*(1-$O$5)*(1-$O$6)*(1-$O$8),0)</f>
        <v>0</v>
      </c>
    </row>
    <row r="19" spans="1:8" s="19" customFormat="1" ht="15.6">
      <c r="B19" s="23"/>
      <c r="C19" s="24"/>
      <c r="D19" s="26"/>
      <c r="E19" s="25"/>
      <c r="F19" s="16">
        <f>(Tabella1[[#This Row],[IMPORTO A BASE DI GARA]])*2%</f>
        <v>0</v>
      </c>
      <c r="G19" s="17">
        <f>IF(SUM($O$5:$O$8)&gt;0,Tabella1[[#This Row],[GARANZIA]]*(1-$O$5)*(1-$O$6)*(1-$O$8),0)</f>
        <v>0</v>
      </c>
    </row>
    <row r="20" spans="1:8" s="19" customFormat="1" ht="15.6">
      <c r="B20" s="23"/>
      <c r="C20" s="24"/>
      <c r="D20" s="26"/>
      <c r="E20" s="25"/>
      <c r="F20" s="16">
        <f>(Tabella1[[#This Row],[IMPORTO A BASE DI GARA]])*2%</f>
        <v>0</v>
      </c>
      <c r="G20" s="17">
        <f>IF(SUM($O$5:$O$8)&gt;0,Tabella1[[#This Row],[GARANZIA]]*(1-$O$5)*(1-$O$6)*(1-$O$8),0)</f>
        <v>0</v>
      </c>
    </row>
    <row r="21" spans="1:8" s="19" customFormat="1" ht="15.6">
      <c r="B21" s="23"/>
      <c r="C21" s="24"/>
      <c r="D21" s="26"/>
      <c r="E21" s="25"/>
      <c r="F21" s="16">
        <f>(Tabella1[[#This Row],[IMPORTO A BASE DI GARA]])*2%</f>
        <v>0</v>
      </c>
      <c r="G21" s="17">
        <f>IF(SUM($O$5:$O$8)&gt;0,Tabella1[[#This Row],[GARANZIA]]*(1-$O$5)*(1-$O$6)*(1-$O$8),0)</f>
        <v>0</v>
      </c>
    </row>
    <row r="22" spans="1:8" ht="15.6">
      <c r="B22" s="20"/>
      <c r="C22" s="20"/>
      <c r="D22" s="15"/>
      <c r="E22" s="30">
        <f>SUBTOTAL(109,[IMPORTO A BASE DI GARA])</f>
        <v>0</v>
      </c>
      <c r="F22" s="31">
        <f>SUMIF(["SI" PER I LOTTI PER I QUALI SI PARTECIPA],"SI",[GARANZIA])</f>
        <v>0</v>
      </c>
      <c r="G22" s="31">
        <f>SUMIF(["SI" PER I LOTTI PER I QUALI SI PARTECIPA],"SI",[GARANZIA RIDOTTA])</f>
        <v>0</v>
      </c>
    </row>
    <row r="24" spans="1:8">
      <c r="E24" s="22"/>
    </row>
  </sheetData>
  <mergeCells count="7">
    <mergeCell ref="C8:E8"/>
    <mergeCell ref="B1:G1"/>
    <mergeCell ref="C3:F3"/>
    <mergeCell ref="C4:E4"/>
    <mergeCell ref="C5:E5"/>
    <mergeCell ref="C7:E7"/>
    <mergeCell ref="C6:E6"/>
  </mergeCells>
  <phoneticPr fontId="14" type="noConversion"/>
  <dataValidations count="1">
    <dataValidation type="list" allowBlank="1" showInputMessage="1" showErrorMessage="1" sqref="B11:B21">
      <formula1>"SI"</formula1>
    </dataValidation>
  </dataValidations>
  <pageMargins left="0.19685039370078741" right="0.15748031496062992" top="0.59055118110236227" bottom="0.6692913385826772" header="0.31496062992125984" footer="0.31496062992125984"/>
  <pageSetup paperSize="9" scale="85" fitToHeight="0" orientation="portrait" r:id="rId1"/>
  <headerFooter>
    <oddFooter>&amp;R&amp;"Garamond,Grassetto"&amp;12Pagina &amp;P di &amp;N</oddFooter>
  </headerFooter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2"/>
  <dimension ref="B3:F13"/>
  <sheetViews>
    <sheetView workbookViewId="0">
      <selection activeCell="F14" sqref="F14"/>
    </sheetView>
  </sheetViews>
  <sheetFormatPr defaultColWidth="45.109375" defaultRowHeight="14.4"/>
  <cols>
    <col min="1" max="1" width="5.88671875" customWidth="1"/>
    <col min="3" max="3" width="15.109375" bestFit="1" customWidth="1"/>
    <col min="4" max="4" width="25.109375" bestFit="1" customWidth="1"/>
    <col min="5" max="6" width="23.5546875" bestFit="1" customWidth="1"/>
  </cols>
  <sheetData>
    <row r="3" spans="2:6" ht="34.5" customHeight="1">
      <c r="B3" s="1" t="s">
        <v>1</v>
      </c>
      <c r="C3" s="1"/>
      <c r="D3" s="1" t="s">
        <v>3</v>
      </c>
      <c r="E3" s="1"/>
      <c r="F3" s="1" t="s">
        <v>2</v>
      </c>
    </row>
    <row r="4" spans="2:6" ht="34.5" customHeight="1">
      <c r="B4" s="1"/>
      <c r="C4" s="1"/>
      <c r="D4" s="1">
        <v>0</v>
      </c>
      <c r="E4" s="1">
        <v>0</v>
      </c>
      <c r="F4" s="1">
        <v>0</v>
      </c>
    </row>
    <row r="5" spans="2:6">
      <c r="B5" s="2" t="s">
        <v>4</v>
      </c>
      <c r="C5" s="4">
        <v>0</v>
      </c>
      <c r="D5" s="2">
        <v>0</v>
      </c>
      <c r="E5" s="4">
        <v>40000</v>
      </c>
      <c r="F5" s="2">
        <v>0</v>
      </c>
    </row>
    <row r="6" spans="2:6">
      <c r="B6" s="2" t="s">
        <v>5</v>
      </c>
      <c r="C6" s="4">
        <v>40000</v>
      </c>
      <c r="D6" s="2">
        <v>0</v>
      </c>
      <c r="E6" s="4">
        <v>150000</v>
      </c>
      <c r="F6" s="3">
        <v>35</v>
      </c>
    </row>
    <row r="7" spans="2:6" ht="28.8">
      <c r="B7" s="2" t="s">
        <v>6</v>
      </c>
      <c r="C7" s="4">
        <v>150000</v>
      </c>
      <c r="D7" s="3">
        <v>18</v>
      </c>
      <c r="E7" s="4">
        <v>300000</v>
      </c>
      <c r="F7" s="3">
        <v>250</v>
      </c>
    </row>
    <row r="8" spans="2:6" ht="28.8">
      <c r="B8" s="2" t="s">
        <v>7</v>
      </c>
      <c r="C8" s="4">
        <v>300000</v>
      </c>
      <c r="D8" s="3">
        <v>33</v>
      </c>
      <c r="E8" s="4">
        <v>500000</v>
      </c>
      <c r="F8" s="3">
        <v>250</v>
      </c>
    </row>
    <row r="9" spans="2:6" ht="28.8">
      <c r="B9" s="2" t="s">
        <v>8</v>
      </c>
      <c r="C9" s="4">
        <v>500000</v>
      </c>
      <c r="D9" s="3">
        <v>77</v>
      </c>
      <c r="E9" s="4">
        <v>800000</v>
      </c>
      <c r="F9" s="3">
        <v>410</v>
      </c>
    </row>
    <row r="10" spans="2:6" ht="28.8">
      <c r="B10" s="2" t="s">
        <v>9</v>
      </c>
      <c r="C10" s="4">
        <v>800000</v>
      </c>
      <c r="D10" s="3">
        <v>90</v>
      </c>
      <c r="E10" s="4">
        <v>1000000</v>
      </c>
      <c r="F10" s="3">
        <v>410</v>
      </c>
    </row>
    <row r="11" spans="2:6">
      <c r="B11" s="2" t="s">
        <v>10</v>
      </c>
      <c r="C11" s="4">
        <v>1000000</v>
      </c>
      <c r="D11" s="3">
        <v>165</v>
      </c>
      <c r="E11" s="4">
        <v>5000000</v>
      </c>
      <c r="F11" s="3">
        <v>660</v>
      </c>
    </row>
    <row r="12" spans="2:6">
      <c r="B12" s="2" t="s">
        <v>11</v>
      </c>
      <c r="C12" s="4">
        <v>5000000</v>
      </c>
      <c r="D12" s="3">
        <v>220</v>
      </c>
      <c r="E12" s="4">
        <v>20000000</v>
      </c>
      <c r="F12" s="3">
        <v>880</v>
      </c>
    </row>
    <row r="13" spans="2:6">
      <c r="B13" s="2" t="s">
        <v>12</v>
      </c>
      <c r="C13" s="4">
        <v>20000000</v>
      </c>
      <c r="D13" s="3">
        <v>560</v>
      </c>
      <c r="E13" s="4">
        <v>999999999999999</v>
      </c>
      <c r="F13" s="3">
        <v>880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F41BE86ABB0ED43ABEE242B4B3546E9" ma:contentTypeVersion="16" ma:contentTypeDescription="Creare un nuovo documento." ma:contentTypeScope="" ma:versionID="a3595ab58cbfefa0fb217292bb2639ef">
  <xsd:schema xmlns:xsd="http://www.w3.org/2001/XMLSchema" xmlns:xs="http://www.w3.org/2001/XMLSchema" xmlns:p="http://schemas.microsoft.com/office/2006/metadata/properties" xmlns:ns2="80c5b072-b307-4b0f-8c2e-6c6b8edd4f0e" xmlns:ns3="276567b6-47a0-4cc9-9528-6592b5c9ea63" targetNamespace="http://schemas.microsoft.com/office/2006/metadata/properties" ma:root="true" ma:fieldsID="17220940284078c80dd9721ebac7fce2" ns2:_="" ns3:_="">
    <xsd:import namespace="80c5b072-b307-4b0f-8c2e-6c6b8edd4f0e"/>
    <xsd:import namespace="276567b6-47a0-4cc9-9528-6592b5c9ea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c5b072-b307-4b0f-8c2e-6c6b8edd4f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Tag immagine" ma:readOnly="false" ma:fieldId="{5cf76f15-5ced-4ddc-b409-7134ff3c332f}" ma:taxonomyMulti="true" ma:sspId="d09494e0-b9b2-4317-8827-25bfe471a4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6567b6-47a0-4cc9-9528-6592b5c9ea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e1b4634-4e0f-46ed-8ac4-dc522a8011b6}" ma:internalName="TaxCatchAll" ma:showField="CatchAllData" ma:web="276567b6-47a0-4cc9-9528-6592b5c9ea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76567b6-47a0-4cc9-9528-6592b5c9ea63" xsi:nil="true"/>
    <lcf76f155ced4ddcb4097134ff3c332f xmlns="80c5b072-b307-4b0f-8c2e-6c6b8edd4f0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55E96EA-8860-4F0B-B74F-746C2EB5D4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86B82E-8814-4CE9-A231-5282805566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c5b072-b307-4b0f-8c2e-6c6b8edd4f0e"/>
    <ds:schemaRef ds:uri="276567b6-47a0-4cc9-9528-6592b5c9ea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5AEFFC8-9FA6-4971-ABAA-FAB0A9E6189C}">
  <ds:schemaRefs>
    <ds:schemaRef ds:uri="http://schemas.microsoft.com/sharepoint/v3"/>
    <ds:schemaRef ds:uri="http://schemas.openxmlformats.org/package/2006/metadata/core-properties"/>
    <ds:schemaRef ds:uri="671b7def-5d9a-4757-ab2c-159c2db87f1f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sharepoint/v3/fields"/>
    <ds:schemaRef ds:uri="http://purl.org/dc/dcmitype/"/>
    <ds:schemaRef ds:uri="276567b6-47a0-4cc9-9528-6592b5c9ea63"/>
    <ds:schemaRef ds:uri="80c5b072-b307-4b0f-8c2e-6c6b8edd4f0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A4</vt:lpstr>
      <vt:lpstr>Foglio1</vt:lpstr>
      <vt:lpstr>'A4'!Area_stampa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manlio.parente</cp:lastModifiedBy>
  <cp:lastPrinted>2023-09-19T10:53:53Z</cp:lastPrinted>
  <dcterms:created xsi:type="dcterms:W3CDTF">2013-03-11T13:33:30Z</dcterms:created>
  <dcterms:modified xsi:type="dcterms:W3CDTF">2024-01-17T11:12:43Z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0x01010011B05CD1139B4F85A6A732020081EAD200DE4B68CD7691364994CECDEB9E38144D</vt:lpwstr>
  </property>
  <property fmtid="{D5CDD505-2E9C-101B-9397-08002B2CF9AE}" pid="3" name="Albo On Line Description">
    <vt:lpwstr/>
  </property>
  <property fmtid="{D5CDD505-2E9C-101B-9397-08002B2CF9AE}" pid="4" name="Order">
    <vt:r8>1025200</vt:r8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MediaServiceImageTags">
    <vt:lpwstr/>
  </property>
</Properties>
</file>